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60" windowWidth="15600" windowHeight="11325"/>
  </bookViews>
  <sheets>
    <sheet name="CR Masculine 2022" sheetId="1" r:id="rId1"/>
  </sheets>
  <definedNames>
    <definedName name="_xlnm.Print_Area" localSheetId="0">'CR Masculine 2022'!$A$1:$BB$37</definedName>
  </definedNames>
  <calcPr calcId="125725"/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<sst xmlns="http://schemas.openxmlformats.org/spreadsheetml/2006/main" count="72" uniqueCount="69">
  <si>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</si>
  <si>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</si>
  <si>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</si>
  <si>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</si>
  <si>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</si>
  <si>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</si>
  <si>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</si>
  <si>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</si>
  <si>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</si>
  <si>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</si>
  <si>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</si>
  <si>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</si>
  <si>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</si>
  <si>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</si>
  <si>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</si>
  <si>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</si>
  <si>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</si>
  <si>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</si>
  <si>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</si>
  <si>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</si>
  <si>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</si>
  <si>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</si>
  <si>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</si>
  <si>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</si>
  <si>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</si>
  <si>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</si>
  <si>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</si>
  <si>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</si>
  <si>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</si>
  <si>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</si>
  <si>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</si>
  <si>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</si>
  <si>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</si>
  <si>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</si>
  <si>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</si>
  <si>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</si>
  <si>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</si>
  <si>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</si>
  <si>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</si>
  <si>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</si>
  <si>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</si>
  <si>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</si>
  <si>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t xml:space="preserve">avant le </t>
  </si>
  <si>
    <t>.</t>
  </si>
  <si>
    <t xml:space="preserve">(7) Une catégorie d'age uniquement 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</si>
  <si>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</si>
  <si>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</si>
  <si>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</si>
  <si>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</si>
  <si>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</si>
  <si>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</si>
  <si>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(9)</t>
  </si>
  <si>
    <t>N° bonnet (10)</t>
  </si>
  <si>
    <t>en format Excel ou Odt uniquement</t>
  </si>
  <si>
    <r>
      <rPr>
        <b/>
        <sz val="14"/>
        <color rgb="FFFF0000"/>
        <rFont val="Arial"/>
        <family val="2"/>
      </rPr>
      <t>Notice : cochez (</t>
    </r>
    <r>
      <rPr>
        <b/>
        <sz val="14"/>
        <color rgb="FFFF0000"/>
        <rFont val="Wingdings"/>
        <charset val="2"/>
      </rPr>
      <t>ý</t>
    </r>
    <r>
      <rPr>
        <b/>
        <sz val="14"/>
        <color rgb="FFFF0000"/>
        <rFont val="Arial"/>
        <family val="2"/>
      </rPr>
      <t>) uniquement les cases où le contrôle N'EST PAS valide</t>
    </r>
  </si>
  <si>
    <t xml:space="preserve">Pour permettre la préparation des feuilles de matches, cette feuille d’engagement est à retourner sous format électronique </t>
  </si>
  <si>
    <t xml:space="preserve">à </t>
  </si>
  <si>
    <t>COUPE DES REGIONS</t>
  </si>
  <si>
    <t>Montluçon</t>
  </si>
  <si>
    <t>commissaire.cnhs@free.fr</t>
  </si>
  <si>
    <t>2021</t>
  </si>
  <si>
    <t>(4) Médecin FFESSM, médecin des sports, médecin plongée/hyperbare, médecin généraliste</t>
  </si>
  <si>
    <t>cela conduira à l'exclusion du joueur de la compétition et à des matchs perdus pour l'équipe si le joueur y a participé</t>
  </si>
  <si>
    <t>aucun changement de N° de bonnet n'est autorisé 8 jours avant la compétion ( pénalité de 20 € à régler avant le début de la compétition)</t>
  </si>
  <si>
    <t>Nom d'appartenance du club</t>
  </si>
  <si>
    <t>Equipe -  Comité</t>
  </si>
  <si>
    <r>
      <rPr>
        <sz val="10"/>
        <rFont val="Arial"/>
        <family val="2"/>
      </rPr>
      <t xml:space="preserve">(8) </t>
    </r>
    <r>
      <rPr>
        <sz val="10"/>
        <color rgb="FFFF0000"/>
        <rFont val="Arial"/>
        <family val="2"/>
      </rPr>
      <t xml:space="preserve">selon les règles de jeu Version du 11/10/2020 Volume 0, les articles suivants s'appliquent: 3.10;  3.10.2 et 3.10.3, en l'absence d'information </t>
    </r>
  </si>
  <si>
    <t xml:space="preserve">      si il comporte la mention "autorise la pratique du hockey subaquatique en compétition" et si il est daté de moins d'un an avant l'établissement de la licence.</t>
  </si>
  <si>
    <t>MASCULIN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</si>
</sst>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7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Wingdings"/>
      <charset val="2"/>
    </font>
    <font>
      <b/>
      <sz val="12"/>
      <name val="Arial Black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9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7" xfId="4" applyNumberFormat="1" applyFont="1" applyFill="1" applyBorder="1" applyAlignment="1" applyProtection="1">
      <alignment horizontal="center" vertical="center"/>
      <protection locked="0"/>
    </xf>
    <xf numFmtId="14" fontId="3" fillId="0" borderId="17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/>
    </xf>
    <xf numFmtId="1" fontId="3" fillId="0" borderId="17" xfId="4" applyNumberFormat="1" applyFont="1" applyFill="1" applyBorder="1" applyAlignment="1" applyProtection="1">
      <alignment horizontal="left" vertical="center"/>
      <protection locked="0"/>
    </xf>
    <xf numFmtId="1" fontId="3" fillId="0" borderId="1" xfId="4" applyNumberFormat="1" applyFont="1" applyFill="1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7" xfId="4" applyNumberFormat="1" applyFont="1" applyFill="1" applyBorder="1" applyAlignment="1" applyProtection="1">
      <alignment horizontal="center" vertical="center"/>
      <protection locked="0"/>
    </xf>
    <xf numFmtId="0" fontId="3" fillId="0" borderId="17" xfId="4" applyNumberFormat="1" applyFont="1" applyFill="1" applyBorder="1" applyAlignment="1" applyProtection="1">
      <alignment horizontal="left" vertical="center"/>
      <protection locked="0"/>
    </xf>
    <xf numFmtId="0" fontId="3" fillId="0" borderId="1" xfId="4" applyNumberFormat="1" applyFont="1" applyFill="1" applyBorder="1" applyAlignment="1" applyProtection="1">
      <alignment horizontal="center" vertical="center"/>
      <protection locked="0"/>
    </xf>
    <xf numFmtId="0" fontId="3" fillId="0" borderId="1" xfId="4" applyNumberFormat="1" applyFill="1" applyBorder="1" applyAlignment="1" applyProtection="1">
      <alignment horizontal="left" vertical="center"/>
      <protection locked="0"/>
    </xf>
    <xf numFmtId="0" fontId="3" fillId="0" borderId="1" xfId="4" applyNumberFormat="1" applyFont="1" applyFill="1" applyBorder="1" applyAlignment="1" applyProtection="1">
      <alignment horizontal="left" vertical="center"/>
      <protection locked="0"/>
    </xf>
    <xf numFmtId="0" fontId="3" fillId="0" borderId="1" xfId="4" applyNumberForma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1" xfId="0" applyNumberForma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14" fontId="15" fillId="0" borderId="17" xfId="4" applyNumberFormat="1" applyFont="1" applyFill="1" applyBorder="1" applyAlignment="1" applyProtection="1">
      <alignment horizontal="center" vertical="center"/>
      <protection locked="0"/>
    </xf>
    <xf numFmtId="14" fontId="15" fillId="0" borderId="1" xfId="4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textRotation="90"/>
    </xf>
    <xf numFmtId="49" fontId="16" fillId="0" borderId="1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left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49" fontId="16" fillId="0" borderId="3" xfId="0" applyNumberFormat="1" applyFont="1" applyFill="1" applyBorder="1"/>
    <xf numFmtId="49" fontId="14" fillId="0" borderId="10" xfId="0" applyNumberFormat="1" applyFont="1" applyFill="1" applyBorder="1" applyAlignment="1">
      <alignment horizontal="left" wrapText="1"/>
    </xf>
    <xf numFmtId="49" fontId="14" fillId="0" borderId="11" xfId="0" applyNumberFormat="1" applyFont="1" applyFill="1" applyBorder="1" applyAlignment="1">
      <alignment horizontal="left" wrapText="1"/>
    </xf>
    <xf numFmtId="49" fontId="14" fillId="0" borderId="12" xfId="0" applyNumberFormat="1" applyFont="1" applyFill="1" applyBorder="1" applyAlignment="1">
      <alignment horizontal="left" wrapText="1"/>
    </xf>
    <xf numFmtId="49" fontId="14" fillId="0" borderId="13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4" fillId="0" borderId="14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8" fillId="0" borderId="10" xfId="0" applyNumberFormat="1" applyFont="1" applyFill="1" applyBorder="1" applyAlignment="1" applyProtection="1">
      <alignment horizontal="center" vertical="center"/>
      <protection locked="0"/>
    </xf>
    <xf numFmtId="49" fontId="8" fillId="0" borderId="15" xfId="0" applyNumberFormat="1" applyFont="1" applyFill="1" applyBorder="1" applyAlignment="1" applyProtection="1">
      <alignment horizontal="center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14" fontId="11" fillId="0" borderId="0" xfId="0" applyNumberFormat="1" applyFont="1" applyFill="1" applyBorder="1" applyAlignment="1">
      <alignment horizontal="left"/>
    </xf>
    <xf numFmtId="0" fontId="0" fillId="0" borderId="0" xfId="0" applyAlignment="1"/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left" vertical="top"/>
    </xf>
    <xf numFmtId="0" fontId="1" fillId="0" borderId="7" xfId="1" applyNumberFormat="1" applyFill="1" applyBorder="1" applyAlignment="1" applyProtection="1">
      <alignment horizontal="left" vertical="top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aire.cnhs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2"/>
  <sheetViews>
    <sheetView tabSelected="1" topLeftCell="A7" zoomScale="70" zoomScaleNormal="70" workbookViewId="0">
      <selection activeCell="D25" sqref="D25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6" width="12.7109375" style="2" customWidth="1"/>
    <col min="7" max="7" width="17.5703125" style="2" customWidth="1"/>
    <col min="8" max="8" width="8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109" t="s">
        <v>41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 t="s">
        <v>39</v>
      </c>
      <c r="AQ1" s="109"/>
      <c r="AR1" s="109"/>
      <c r="AS1" s="109"/>
      <c r="AT1" s="109"/>
      <c r="AU1" s="116" t="s">
        <v>60</v>
      </c>
      <c r="AV1" s="116"/>
      <c r="AW1" s="116"/>
      <c r="AX1" s="116"/>
      <c r="AY1" s="116"/>
      <c r="AZ1" s="109" t="s">
        <v>40</v>
      </c>
      <c r="BA1" s="110">
        <f>AU1+1</f>
        <v>2022</v>
      </c>
      <c r="BB1" s="111"/>
    </row>
    <row r="2" spans="1:56" ht="12.75" customHeight="1"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16"/>
      <c r="AV2" s="116"/>
      <c r="AW2" s="116"/>
      <c r="AX2" s="116"/>
      <c r="AY2" s="116"/>
      <c r="AZ2" s="109"/>
      <c r="BA2" s="111"/>
      <c r="BB2" s="111"/>
    </row>
    <row r="3" spans="1:56" ht="12.75" customHeight="1"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16"/>
      <c r="AV3" s="116"/>
      <c r="AW3" s="116"/>
      <c r="AX3" s="116"/>
      <c r="AY3" s="116"/>
      <c r="AZ3" s="109"/>
      <c r="BA3" s="111"/>
      <c r="BB3" s="111"/>
    </row>
    <row r="4" spans="1:56" ht="12.75" customHeight="1">
      <c r="C4" s="94" t="s">
        <v>68</v>
      </c>
      <c r="D4" s="94" t="s">
        <v>57</v>
      </c>
      <c r="E4" s="94"/>
      <c r="F4" s="94"/>
      <c r="G4" s="94"/>
      <c r="H4" s="94"/>
      <c r="I4" s="29"/>
      <c r="J4" s="95" t="s">
        <v>37</v>
      </c>
      <c r="K4" s="95"/>
      <c r="L4" s="94" t="s">
        <v>58</v>
      </c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5" t="s">
        <v>35</v>
      </c>
      <c r="Y4" s="95"/>
      <c r="Z4" s="96">
        <v>44583</v>
      </c>
      <c r="AA4" s="96"/>
      <c r="AB4" s="96"/>
      <c r="AC4" s="96"/>
      <c r="AD4" s="96"/>
      <c r="AE4" s="96"/>
      <c r="AF4" s="95" t="s">
        <v>36</v>
      </c>
      <c r="AG4" s="95"/>
      <c r="AH4" s="96">
        <v>44583</v>
      </c>
      <c r="AI4" s="96"/>
      <c r="AJ4" s="96"/>
      <c r="AK4" s="96"/>
      <c r="AL4" s="96"/>
      <c r="AM4" s="96"/>
      <c r="AN4" s="112"/>
      <c r="AO4" s="112"/>
    </row>
    <row r="5" spans="1:56" ht="24.75" customHeight="1">
      <c r="C5" s="94"/>
      <c r="D5" s="94"/>
      <c r="E5" s="94"/>
      <c r="F5" s="94"/>
      <c r="G5" s="94"/>
      <c r="H5" s="94"/>
      <c r="I5" s="29"/>
      <c r="J5" s="95"/>
      <c r="K5" s="95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5"/>
      <c r="Y5" s="95"/>
      <c r="Z5" s="96"/>
      <c r="AA5" s="96"/>
      <c r="AB5" s="96"/>
      <c r="AC5" s="96"/>
      <c r="AD5" s="96"/>
      <c r="AE5" s="96"/>
      <c r="AF5" s="95"/>
      <c r="AG5" s="95"/>
      <c r="AH5" s="96"/>
      <c r="AI5" s="96"/>
      <c r="AJ5" s="96"/>
      <c r="AK5" s="96"/>
      <c r="AL5" s="96"/>
      <c r="AM5" s="96"/>
      <c r="AN5" s="112"/>
      <c r="AO5" s="112"/>
      <c r="AR5" s="40"/>
    </row>
    <row r="6" spans="1:56" ht="50.1" customHeight="1" thickBot="1"/>
    <row r="7" spans="1:56" ht="12" customHeight="1">
      <c r="A7" s="88" t="s">
        <v>65</v>
      </c>
      <c r="B7" s="89"/>
      <c r="C7" s="101"/>
      <c r="D7" s="102"/>
      <c r="E7" s="102"/>
      <c r="F7" s="102"/>
      <c r="G7" s="102"/>
      <c r="H7" s="103"/>
      <c r="I7" s="28"/>
      <c r="J7" s="28"/>
      <c r="K7" s="33"/>
      <c r="L7" s="30"/>
      <c r="M7" s="30"/>
      <c r="N7" s="30"/>
      <c r="O7" s="30"/>
      <c r="P7" s="30"/>
      <c r="Q7" s="113" t="s">
        <v>55</v>
      </c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5"/>
    </row>
    <row r="8" spans="1:56" ht="17.25" customHeight="1">
      <c r="A8" s="90"/>
      <c r="B8" s="91"/>
      <c r="C8" s="104"/>
      <c r="D8" s="105"/>
      <c r="E8" s="105"/>
      <c r="F8" s="105"/>
      <c r="G8" s="105"/>
      <c r="H8" s="106"/>
      <c r="I8" s="28"/>
      <c r="J8" s="28"/>
      <c r="K8" s="32"/>
      <c r="L8" s="28"/>
      <c r="M8" s="28"/>
      <c r="N8" s="28"/>
      <c r="O8" s="28"/>
      <c r="P8" s="28"/>
      <c r="Q8" s="87" t="s">
        <v>53</v>
      </c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5"/>
    </row>
    <row r="9" spans="1:56" ht="12" customHeight="1">
      <c r="A9" s="88" t="s">
        <v>49</v>
      </c>
      <c r="B9" s="89"/>
      <c r="C9" s="101"/>
      <c r="D9" s="102"/>
      <c r="E9" s="102"/>
      <c r="F9" s="102"/>
      <c r="G9" s="102"/>
      <c r="H9" s="103"/>
      <c r="I9" s="28"/>
      <c r="J9" s="28"/>
      <c r="K9" s="32"/>
      <c r="L9" s="28"/>
      <c r="M9" s="28"/>
      <c r="N9" s="28"/>
      <c r="O9" s="28"/>
      <c r="P9" s="28"/>
      <c r="Q9" s="36"/>
      <c r="R9" s="107" t="s">
        <v>56</v>
      </c>
      <c r="S9" s="107"/>
      <c r="T9" s="52"/>
      <c r="U9" s="127" t="s">
        <v>59</v>
      </c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5" t="s">
        <v>42</v>
      </c>
      <c r="AQ9" s="125"/>
      <c r="AR9" s="125"/>
      <c r="AS9" s="125"/>
      <c r="AT9" s="123">
        <f>Z4-21</f>
        <v>44562</v>
      </c>
      <c r="AU9" s="123"/>
      <c r="AV9" s="123"/>
      <c r="AW9" s="123"/>
      <c r="AX9" s="123"/>
      <c r="AY9" s="121" t="s">
        <v>43</v>
      </c>
      <c r="AZ9" s="37"/>
    </row>
    <row r="10" spans="1:56" ht="28.5" customHeight="1" thickBot="1">
      <c r="A10" s="90"/>
      <c r="B10" s="91"/>
      <c r="C10" s="104"/>
      <c r="D10" s="105"/>
      <c r="E10" s="105"/>
      <c r="F10" s="105"/>
      <c r="G10" s="105"/>
      <c r="H10" s="106"/>
      <c r="I10" s="28"/>
      <c r="J10" s="28"/>
      <c r="K10" s="32"/>
      <c r="L10" s="28"/>
      <c r="M10" s="28"/>
      <c r="N10" s="28"/>
      <c r="O10" s="28"/>
      <c r="P10" s="28"/>
      <c r="Q10" s="38"/>
      <c r="R10" s="108"/>
      <c r="S10" s="108"/>
      <c r="T10" s="53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6"/>
      <c r="AQ10" s="126"/>
      <c r="AR10" s="126"/>
      <c r="AS10" s="126"/>
      <c r="AT10" s="124"/>
      <c r="AU10" s="124"/>
      <c r="AV10" s="124"/>
      <c r="AW10" s="124"/>
      <c r="AX10" s="124"/>
      <c r="AY10" s="122"/>
      <c r="AZ10" s="39"/>
    </row>
    <row r="11" spans="1:56" ht="12" customHeight="1">
      <c r="A11" s="88" t="s">
        <v>38</v>
      </c>
      <c r="B11" s="89"/>
      <c r="C11" s="101"/>
      <c r="D11" s="102"/>
      <c r="E11" s="102"/>
      <c r="F11" s="102"/>
      <c r="G11" s="102"/>
      <c r="H11" s="103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90"/>
      <c r="B12" s="91"/>
      <c r="C12" s="104"/>
      <c r="D12" s="105"/>
      <c r="E12" s="105"/>
      <c r="F12" s="105"/>
      <c r="G12" s="105"/>
      <c r="H12" s="106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99" t="s">
        <v>48</v>
      </c>
      <c r="B13" s="100"/>
      <c r="C13" s="101"/>
      <c r="D13" s="102"/>
      <c r="E13" s="102"/>
      <c r="F13" s="102"/>
      <c r="G13" s="102"/>
      <c r="H13" s="103"/>
      <c r="I13" s="28"/>
      <c r="J13" s="28"/>
      <c r="K13" s="32"/>
      <c r="L13" s="28"/>
      <c r="M13" s="28"/>
      <c r="N13" s="28"/>
      <c r="O13" s="28"/>
      <c r="P13" s="28"/>
      <c r="Q13" s="28"/>
      <c r="R13" s="97" t="s">
        <v>54</v>
      </c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28"/>
      <c r="BB13" s="28"/>
    </row>
    <row r="14" spans="1:56" s="4" customFormat="1" ht="150" customHeight="1">
      <c r="B14" s="59" t="s">
        <v>47</v>
      </c>
      <c r="C14" s="59" t="s">
        <v>26</v>
      </c>
      <c r="D14" s="60" t="s">
        <v>27</v>
      </c>
      <c r="E14" s="59" t="s">
        <v>52</v>
      </c>
      <c r="F14" s="60" t="s">
        <v>34</v>
      </c>
      <c r="G14" s="81" t="s">
        <v>64</v>
      </c>
      <c r="H14" s="80" t="s">
        <v>33</v>
      </c>
      <c r="I14" s="24"/>
      <c r="J14" s="9" t="s">
        <v>0</v>
      </c>
      <c r="K14" s="6" t="s">
        <v>1</v>
      </c>
      <c r="L14" s="7" t="s">
        <v>21</v>
      </c>
      <c r="M14" s="5"/>
      <c r="N14" s="9" t="s">
        <v>2</v>
      </c>
      <c r="O14" s="10" t="s">
        <v>23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30</v>
      </c>
      <c r="U14" s="8" t="s">
        <v>8</v>
      </c>
      <c r="V14" s="56" t="s">
        <v>50</v>
      </c>
      <c r="W14" s="34" t="s">
        <v>45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C14" s="10" t="s">
        <v>16</v>
      </c>
      <c r="AD14" s="6" t="s">
        <v>17</v>
      </c>
      <c r="AE14" s="6" t="s">
        <v>18</v>
      </c>
      <c r="AF14" s="6" t="s">
        <v>19</v>
      </c>
      <c r="AG14" s="6" t="s">
        <v>20</v>
      </c>
      <c r="AI14" s="9" t="s">
        <v>22</v>
      </c>
      <c r="AJ14" s="6" t="s">
        <v>17</v>
      </c>
      <c r="AK14" s="6" t="s">
        <v>18</v>
      </c>
      <c r="AL14" s="6" t="s">
        <v>25</v>
      </c>
      <c r="AM14" s="6" t="s">
        <v>24</v>
      </c>
      <c r="AN14" s="6" t="s">
        <v>20</v>
      </c>
      <c r="AP14" s="9" t="s">
        <v>29</v>
      </c>
      <c r="AQ14" s="35" t="str">
        <f>CONCATENATE("Vétéran masculin &lt; 30/09/",$AU$1-35)</f>
        <v>Vétéran masculin &lt; 30/09/1986</v>
      </c>
      <c r="AR14" s="35" t="str">
        <f>CONCATENATE("Vétéran féminin &lt; 30/09/",$AU$1-32)</f>
        <v>Vétéran féminin &lt; 30/09/1989</v>
      </c>
      <c r="AS14" s="35" t="str">
        <f>CONCATENATE("Junior 01/10/",$AU$1-18," - 30/09/",$AU$1-16)</f>
        <v>Junior 01/10/2003 - 30/09/2005</v>
      </c>
      <c r="AT14" s="35" t="str">
        <f>CONCATENATE("Cadet 01/10/",$AU$1-16," - 30/09/",$AU$1-14)</f>
        <v>Cadet 01/10/2005 - 30/09/2007</v>
      </c>
      <c r="AU14" s="35" t="str">
        <f>CONCATENATE("Minimes 01/10/",$AU$1-14," - 30/09/",$AU$1-12)</f>
        <v>Minimes 01/10/2007 - 30/09/2009</v>
      </c>
      <c r="AV14" s="35" t="str">
        <f>CONCATENATE("Benjamin 01/10/",$AU$1-12," - 30/09/",$AU$1-10)</f>
        <v>Benjamin 01/10/2009 - 30/09/2011</v>
      </c>
      <c r="AW14" s="35" t="str">
        <f>CONCATENATE("Poussin 01/10/",$AU$1-10," - 30/09/",$AU$1-8)</f>
        <v>Poussin 01/10/2011 - 30/09/2013</v>
      </c>
      <c r="AY14" s="86" t="s">
        <v>28</v>
      </c>
    </row>
    <row r="15" spans="1:56" ht="21" customHeight="1">
      <c r="A15" s="92" t="s">
        <v>46</v>
      </c>
      <c r="B15" s="66"/>
      <c r="C15" s="67"/>
      <c r="D15" s="67"/>
      <c r="E15" s="62"/>
      <c r="F15" s="58"/>
      <c r="G15" s="76"/>
      <c r="H15" s="57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6" si="0">IF(AND($F15&lt;&gt;"",$C$4="MASCULIN",$F15&lt;=DATE($AU$1-35,9,30)),"X","")</f>
        <v/>
      </c>
      <c r="AR15" s="44" t="str">
        <f t="shared" ref="AR15:AR26" si="1">IF(AND($F15&lt;&gt;"",$C$4="FEMININ",$F15&lt;=DATE($AU$1-32,9,30)),"X","")</f>
        <v/>
      </c>
      <c r="AS15" s="44" t="str">
        <f t="shared" ref="AS15:AS26" si="2">IF(AND($F15&lt;&gt;"",$F15&gt;=DATE($AU$1-18,10,1),$F15&lt;=DATE($AU$1-16,9,30)),"X","")</f>
        <v/>
      </c>
      <c r="AT15" s="44" t="str">
        <f t="shared" ref="AT15:AT26" si="3">IF(AND($F15&lt;&gt;"",$F15&gt;=DATE($AU$1-16,10,1),$F15&lt;=DATE($AU$1-14,9,30)),"X","")</f>
        <v/>
      </c>
      <c r="AU15" s="44" t="str">
        <f t="shared" ref="AU15:AU26" si="4">IF(AND($F15&lt;&gt;"",$F15&gt;=DATE($AU$1-14,10,1),$F15&lt;=DATE($AU$1-12,9,30)),"X","")</f>
        <v/>
      </c>
      <c r="AV15" s="44" t="str">
        <f t="shared" ref="AV15:AV26" si="5">IF(AND($F15&lt;&gt;"",$F15&gt;=DATE($AU$1-12,10,1),$F15&lt;=DATE($AU$1-10,9,30)),"X","")</f>
        <v/>
      </c>
      <c r="AW15" s="44" t="str">
        <f t="shared" ref="AW15:AW26" si="6">IF(AND($F15&lt;&gt;"",$F15&gt;=DATE($AU$1-10,10,1),$F15&lt;=DATE($AU$1-8,9,30)),"X","")</f>
        <v/>
      </c>
      <c r="AY15" s="85"/>
      <c r="BA15" s="31"/>
      <c r="BB15" s="31"/>
      <c r="BC15" s="43"/>
      <c r="BD15" s="42"/>
    </row>
    <row r="16" spans="1:56" ht="21" customHeight="1">
      <c r="A16" s="93"/>
      <c r="B16" s="68"/>
      <c r="C16" s="69"/>
      <c r="D16" s="70"/>
      <c r="E16" s="63"/>
      <c r="F16" s="49"/>
      <c r="G16" s="77"/>
      <c r="H16" s="50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85"/>
      <c r="BA16" s="31"/>
    </row>
    <row r="17" spans="1:53" ht="21" customHeight="1">
      <c r="A17" s="93"/>
      <c r="B17" s="68"/>
      <c r="C17" s="70"/>
      <c r="D17" s="70"/>
      <c r="E17" s="63"/>
      <c r="F17" s="49"/>
      <c r="G17" s="77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85"/>
      <c r="BA17" s="31"/>
    </row>
    <row r="18" spans="1:53" ht="21" customHeight="1">
      <c r="A18" s="93"/>
      <c r="B18" s="68"/>
      <c r="C18" s="69"/>
      <c r="D18" s="70"/>
      <c r="E18" s="63"/>
      <c r="F18" s="49"/>
      <c r="G18" s="77"/>
      <c r="H18" s="50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85"/>
      <c r="BA18" s="31"/>
    </row>
    <row r="19" spans="1:53" ht="21" customHeight="1">
      <c r="A19" s="93"/>
      <c r="B19" s="71"/>
      <c r="C19" s="69"/>
      <c r="D19" s="70"/>
      <c r="E19" s="63"/>
      <c r="F19" s="49"/>
      <c r="G19" s="77"/>
      <c r="H19" s="50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85"/>
      <c r="BA19" s="31"/>
    </row>
    <row r="20" spans="1:53" ht="21" customHeight="1">
      <c r="A20" s="93"/>
      <c r="B20" s="71"/>
      <c r="C20" s="69"/>
      <c r="D20" s="70"/>
      <c r="E20" s="63"/>
      <c r="F20" s="49"/>
      <c r="G20" s="77"/>
      <c r="H20" s="50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85"/>
      <c r="BA20" s="31"/>
    </row>
    <row r="21" spans="1:53" ht="21" customHeight="1">
      <c r="A21" s="93"/>
      <c r="B21" s="71"/>
      <c r="C21" s="69"/>
      <c r="D21" s="70"/>
      <c r="E21" s="63"/>
      <c r="F21" s="49"/>
      <c r="G21" s="77"/>
      <c r="H21" s="50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85"/>
      <c r="BA21" s="31"/>
    </row>
    <row r="22" spans="1:53" ht="21" customHeight="1">
      <c r="A22" s="93"/>
      <c r="B22" s="71"/>
      <c r="C22" s="69"/>
      <c r="D22" s="70"/>
      <c r="E22" s="63"/>
      <c r="F22" s="49"/>
      <c r="G22" s="77"/>
      <c r="H22" s="50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85"/>
      <c r="BA22" s="41"/>
    </row>
    <row r="23" spans="1:53" ht="21" customHeight="1">
      <c r="A23" s="93"/>
      <c r="B23" s="71"/>
      <c r="C23" s="69"/>
      <c r="D23" s="70"/>
      <c r="E23" s="63"/>
      <c r="F23" s="49"/>
      <c r="G23" s="77"/>
      <c r="H23" s="50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85"/>
      <c r="BA23" s="41"/>
    </row>
    <row r="24" spans="1:53" ht="21" customHeight="1">
      <c r="A24" s="93"/>
      <c r="B24" s="71"/>
      <c r="C24" s="69"/>
      <c r="D24" s="70"/>
      <c r="E24" s="63"/>
      <c r="F24" s="49"/>
      <c r="G24" s="77"/>
      <c r="H24" s="50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85"/>
    </row>
    <row r="25" spans="1:53" ht="21" customHeight="1">
      <c r="A25" s="93"/>
      <c r="B25" s="72"/>
      <c r="C25" s="73"/>
      <c r="D25" s="73"/>
      <c r="E25" s="64"/>
      <c r="F25" s="51"/>
      <c r="G25" s="78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85"/>
    </row>
    <row r="26" spans="1:53" ht="21" customHeight="1">
      <c r="A26" s="93"/>
      <c r="B26" s="74"/>
      <c r="C26" s="74"/>
      <c r="D26" s="75"/>
      <c r="E26" s="65"/>
      <c r="F26" s="45"/>
      <c r="G26" s="79"/>
      <c r="H26" s="46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85"/>
    </row>
    <row r="27" spans="1:53" s="25" customFormat="1"/>
    <row r="28" spans="1:53" s="25" customFormat="1"/>
    <row r="29" spans="1:53" s="25" customFormat="1">
      <c r="J29" s="120" t="s">
        <v>32</v>
      </c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</row>
    <row r="30" spans="1:53" s="25" customFormat="1">
      <c r="J30" s="120" t="s">
        <v>7</v>
      </c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</row>
    <row r="31" spans="1:53" s="25" customFormat="1">
      <c r="J31" s="120" t="s">
        <v>9</v>
      </c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</row>
    <row r="32" spans="1:53" s="25" customFormat="1">
      <c r="J32" s="119" t="s">
        <v>61</v>
      </c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</row>
    <row r="33" spans="5:52" s="25" customFormat="1">
      <c r="J33" s="120" t="s">
        <v>14</v>
      </c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</row>
    <row r="34" spans="5:52" ht="12.75" customHeight="1">
      <c r="H34" s="27"/>
      <c r="I34" s="27"/>
      <c r="J34" s="120" t="s">
        <v>31</v>
      </c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27"/>
    </row>
    <row r="35" spans="5:52">
      <c r="H35" s="26"/>
      <c r="I35" s="26"/>
      <c r="J35" s="119" t="s">
        <v>67</v>
      </c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26"/>
    </row>
    <row r="36" spans="5:52">
      <c r="J36" s="119" t="s">
        <v>44</v>
      </c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</row>
    <row r="37" spans="5:52">
      <c r="J37" s="82" t="s">
        <v>66</v>
      </c>
      <c r="K37" s="2"/>
    </row>
    <row r="38" spans="5:52">
      <c r="J38" s="117" t="s">
        <v>62</v>
      </c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</row>
    <row r="39" spans="5:52">
      <c r="J39" s="83" t="s">
        <v>51</v>
      </c>
      <c r="K39" s="84" t="s">
        <v>63</v>
      </c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</row>
    <row r="40" spans="5:52">
      <c r="K40" s="61"/>
    </row>
    <row r="42" spans="5:52">
      <c r="E42" s="28"/>
    </row>
  </sheetData>
  <mergeCells count="39">
    <mergeCell ref="J38:AZ38"/>
    <mergeCell ref="J36:AY36"/>
    <mergeCell ref="AY9:AY10"/>
    <mergeCell ref="AT9:AX10"/>
    <mergeCell ref="AP9:AS10"/>
    <mergeCell ref="U9:AO10"/>
    <mergeCell ref="J29:AY29"/>
    <mergeCell ref="J31:AY31"/>
    <mergeCell ref="J32:AY32"/>
    <mergeCell ref="J33:AY33"/>
    <mergeCell ref="J34:AY34"/>
    <mergeCell ref="J35:AY35"/>
    <mergeCell ref="J30:AY30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A7:B8"/>
    <mergeCell ref="A15:A26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</mergeCells>
  <phoneticPr fontId="0" type="noConversion"/>
  <conditionalFormatting sqref="AT15:AW26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6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6">
    <cfRule type="expression" dxfId="5" priority="10" stopIfTrue="1">
      <formula>AND($C$4="JEUNES",$D$4="BENJAMINS")</formula>
    </cfRule>
  </conditionalFormatting>
  <conditionalFormatting sqref="AW15:AW26 AQ15:AT26">
    <cfRule type="expression" dxfId="4" priority="9" stopIfTrue="1">
      <formula>AND($C$4="JEUNES",$D$4="MINIMES")</formula>
    </cfRule>
  </conditionalFormatting>
  <conditionalFormatting sqref="AV15:AW26 AQ15:AS26">
    <cfRule type="expression" dxfId="3" priority="2" stopIfTrue="1">
      <formula>AND($C$4="JEUNES",$D$4="CADETS")</formula>
    </cfRule>
  </conditionalFormatting>
  <conditionalFormatting sqref="AU15:AW26 AQ15:AR26">
    <cfRule type="expression" dxfId="2" priority="1" stopIfTrue="1">
      <formula>AND($C$4="JEUNES",$D$4="JUNIORS")</formula>
    </cfRule>
  </conditionalFormatting>
  <conditionalFormatting sqref="AR15:AW26">
    <cfRule type="expression" dxfId="1" priority="14" stopIfTrue="1">
      <formula>AND($C$4="MASCULIN",OR($D$4="MASTERS"))</formula>
    </cfRule>
  </conditionalFormatting>
  <conditionalFormatting sqref="AQ15:AQ26 AS15:AW26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" r:id="rId1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ignoredErrors>
    <ignoredError sqref="J39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CR Masculine 2022</vt:lpstr>
      <vt:lpstr>'CR Masculine 2022'!Zone_d_impression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Thierry</cp:lastModifiedBy>
  <cp:lastPrinted>2021-12-03T18:54:36Z</cp:lastPrinted>
  <dcterms:created xsi:type="dcterms:W3CDTF">1996-10-21T11:03:58Z</dcterms:created>
  <dcterms:modified xsi:type="dcterms:W3CDTF">2021-12-12T18:11:50Z</dcterms:modified>
</cp:coreProperties>
</file>